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38640" windowHeight="21120" activeTab="1"/>
  </bookViews>
  <sheets>
    <sheet name="январь 2026" sheetId="9" r:id="rId1"/>
    <sheet name="февраль 2026" sheetId="10" r:id="rId2"/>
    <sheet name="март 2026" sheetId="11" r:id="rId3"/>
    <sheet name="апрель 2026" sheetId="12" r:id="rId4"/>
    <sheet name="май 2026" sheetId="13" r:id="rId5"/>
    <sheet name="июнь 2026" sheetId="14" r:id="rId6"/>
    <sheet name="июль 2026" sheetId="15" r:id="rId7"/>
    <sheet name="август 2026" sheetId="16" r:id="rId8"/>
    <sheet name="сентябрь 2026" sheetId="17" r:id="rId9"/>
    <sheet name="октябрь 2026" sheetId="18" r:id="rId10"/>
    <sheet name="ноябрь 2026" sheetId="19" r:id="rId11"/>
    <sheet name="декабрь 2026" sheetId="20" r:id="rId12"/>
  </sheets>
  <calcPr calcId="14562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0" l="1"/>
  <c r="C6" i="10"/>
  <c r="C7" i="10"/>
  <c r="C8" i="10"/>
  <c r="C9" i="10"/>
  <c r="C10" i="10"/>
  <c r="C5" i="9"/>
  <c r="C7" i="9"/>
  <c r="C8" i="9"/>
  <c r="C9" i="9"/>
  <c r="C10" i="9"/>
  <c r="C4" i="20"/>
  <c r="C3" i="20"/>
  <c r="C4" i="19"/>
  <c r="C3" i="19"/>
  <c r="C4" i="18"/>
  <c r="C3" i="18"/>
  <c r="C4" i="17"/>
  <c r="C3" i="17"/>
  <c r="C4" i="16"/>
  <c r="C3" i="16"/>
  <c r="C4" i="15"/>
  <c r="C3" i="15"/>
  <c r="C4" i="14"/>
  <c r="C3" i="14"/>
  <c r="C4" i="13"/>
  <c r="C3" i="13"/>
  <c r="C4" i="12"/>
  <c r="C3" i="12"/>
  <c r="C4" i="11"/>
  <c r="C3" i="11"/>
  <c r="C4" i="10"/>
  <c r="C3" i="10"/>
  <c r="C6" i="9"/>
  <c r="C4" i="9"/>
  <c r="C3" i="9"/>
</calcChain>
</file>

<file path=xl/sharedStrings.xml><?xml version="1.0" encoding="utf-8"?>
<sst xmlns="http://schemas.openxmlformats.org/spreadsheetml/2006/main" count="204" uniqueCount="17">
  <si>
    <t>Ц СВЦУРП m</t>
  </si>
  <si>
    <t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m, рублей/МВт</t>
  </si>
  <si>
    <t>N ОПТ ГП, m</t>
  </si>
  <si>
    <t>N нас_баланс, m</t>
  </si>
  <si>
    <t>N 3-6ЦК ГП, m</t>
  </si>
  <si>
    <t>λ урп, m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</si>
  <si>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 по формуле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</si>
  <si>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Интернет, МВт</t>
  </si>
  <si>
    <t>V э, 1-2ЦК, m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</si>
  <si>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МВт·ч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</si>
  <si>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Интернет, 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</si>
  <si>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</si>
  <si>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>Ц УРП, 1-2ЦК, m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</si>
  <si>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по формуле</t>
  </si>
  <si>
    <t>Плата за услуги по управлению изменением режима потребления электрической энергии для потребителей за</t>
  </si>
  <si>
    <t>Ц УРП, 3-6ЦК, m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</si>
  <si>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категориямопределяется гарантирующим поставщиком по формуле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</si>
</sst>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m\ yyyy;@"/>
    <numFmt numFmtId="165" formatCode="0.00000000000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C6" sqref="C6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46023</v>
      </c>
    </row>
    <row r="3" spans="1:3" ht="45" x14ac:dyDescent="0.25">
      <c r="A3" s="7" t="s">
        <v>13</v>
      </c>
      <c r="B3" s="6" t="s">
        <v>12</v>
      </c>
      <c r="C3" s="10">
        <f>C5*C6</f>
        <v>1.473530472906452</v>
      </c>
    </row>
    <row r="4" spans="1:3" ht="45" x14ac:dyDescent="0.25">
      <c r="A4" s="7" t="s">
        <v>16</v>
      </c>
      <c r="B4" s="6" t="s">
        <v>15</v>
      </c>
      <c r="C4" s="6">
        <f>C5</f>
        <v>975.41</v>
      </c>
    </row>
    <row r="5" spans="1:3" ht="45" x14ac:dyDescent="0.25">
      <c r="A5" s="9" t="s">
        <v>1</v>
      </c>
      <c r="B5" s="8" t="s">
        <v>0</v>
      </c>
      <c r="C5" s="8">
        <f>975.41</f>
        <v>975.41</v>
      </c>
    </row>
    <row r="6" spans="1:3" ht="45" x14ac:dyDescent="0.25">
      <c r="A6" s="2" t="s">
        <v>6</v>
      </c>
      <c r="B6" s="4" t="s">
        <v>5</v>
      </c>
      <c r="C6" s="5">
        <f>(C7-C8-C9)/C10</f>
        <v>1.5106780460590438E-3</v>
      </c>
    </row>
    <row r="7" spans="1:3" ht="45" x14ac:dyDescent="0.25">
      <c r="A7" s="2" t="s">
        <v>10</v>
      </c>
      <c r="B7" s="3" t="s">
        <v>2</v>
      </c>
      <c r="C7" s="11">
        <f>24.686</f>
        <v>24.686</v>
      </c>
    </row>
    <row r="8" spans="1:3" ht="75" x14ac:dyDescent="0.25">
      <c r="A8" s="2" t="s">
        <v>11</v>
      </c>
      <c r="B8" s="3" t="s">
        <v>3</v>
      </c>
      <c r="C8" s="3">
        <f>10.351</f>
        <v>10.351000000000001</v>
      </c>
    </row>
    <row r="9" spans="1:3" ht="45" x14ac:dyDescent="0.25">
      <c r="A9" s="2" t="s">
        <v>7</v>
      </c>
      <c r="B9" s="3" t="s">
        <v>4</v>
      </c>
      <c r="C9" s="3">
        <f>2.621</f>
        <v>2.621</v>
      </c>
    </row>
    <row r="10" spans="1:3" ht="45" x14ac:dyDescent="0.25">
      <c r="A10" s="2" t="s">
        <v>9</v>
      </c>
      <c r="B10" s="3" t="s">
        <v>8</v>
      </c>
      <c r="C10" s="3">
        <f>7754.134</f>
        <v>7754.134</v>
      </c>
    </row>
  </sheetData>
  <pageMargins left="0.7" right="0.7" top="0.75" bottom="0.75" header="0.3" footer="0.3"/>
  <pageSetup paperSize="9" scale="6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B31" sqref="B31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46296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C23" sqref="C23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46327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C12" sqref="C12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46357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Normal="100" workbookViewId="0">
      <selection activeCell="C6" sqref="C6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46054</v>
      </c>
    </row>
    <row r="3" spans="1:3" ht="45" x14ac:dyDescent="0.25">
      <c r="A3" s="7" t="s">
        <v>13</v>
      </c>
      <c r="B3" s="6" t="s">
        <v>12</v>
      </c>
      <c r="C3" s="10">
        <f>C5*C6</f>
        <v>1.8645241108318338</v>
      </c>
    </row>
    <row r="4" spans="1:3" ht="45" x14ac:dyDescent="0.25">
      <c r="A4" s="7" t="s">
        <v>16</v>
      </c>
      <c r="B4" s="6" t="s">
        <v>15</v>
      </c>
      <c r="C4" s="6">
        <f>C5</f>
        <v>1171.32</v>
      </c>
    </row>
    <row r="5" spans="1:3" ht="45" x14ac:dyDescent="0.25">
      <c r="A5" s="9" t="s">
        <v>1</v>
      </c>
      <c r="B5" s="8" t="s">
        <v>0</v>
      </c>
      <c r="C5" s="8">
        <f>1171.32</f>
        <v>1171.32</v>
      </c>
    </row>
    <row r="6" spans="1:3" ht="45" x14ac:dyDescent="0.25">
      <c r="A6" s="2" t="s">
        <v>6</v>
      </c>
      <c r="B6" s="4" t="s">
        <v>5</v>
      </c>
      <c r="C6" s="5">
        <f>(C7-C8-C9)/C10</f>
        <v>1.5918144579037616E-3</v>
      </c>
    </row>
    <row r="7" spans="1:3" ht="45" x14ac:dyDescent="0.25">
      <c r="A7" s="2" t="s">
        <v>10</v>
      </c>
      <c r="B7" s="3" t="s">
        <v>2</v>
      </c>
      <c r="C7" s="11">
        <f>24.68</f>
        <v>24.68</v>
      </c>
    </row>
    <row r="8" spans="1:3" ht="75" x14ac:dyDescent="0.25">
      <c r="A8" s="2" t="s">
        <v>11</v>
      </c>
      <c r="B8" s="3" t="s">
        <v>3</v>
      </c>
      <c r="C8" s="3">
        <f>11.4134</f>
        <v>11.413399999999999</v>
      </c>
    </row>
    <row r="9" spans="1:3" ht="45" x14ac:dyDescent="0.25">
      <c r="A9" s="2" t="s">
        <v>7</v>
      </c>
      <c r="B9" s="3" t="s">
        <v>4</v>
      </c>
      <c r="C9" s="3">
        <f>2.729</f>
        <v>2.7290000000000001</v>
      </c>
    </row>
    <row r="10" spans="1:3" ht="45" x14ac:dyDescent="0.25">
      <c r="A10" s="2" t="s">
        <v>9</v>
      </c>
      <c r="B10" s="3" t="s">
        <v>8</v>
      </c>
      <c r="C10" s="3">
        <f>6619.867</f>
        <v>6619.8670000000002</v>
      </c>
    </row>
  </sheetData>
  <pageMargins left="0.7" right="0.7" top="0.75" bottom="0.75" header="0.3" footer="0.3"/>
  <pageSetup paperSize="9" scale="6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C11" sqref="C11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46082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C11" sqref="C11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46113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C11" sqref="C11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46143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C11" sqref="C11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46174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C11" sqref="C11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46204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A25" sqref="A25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46235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Normal="100" workbookViewId="0">
      <selection activeCell="B33" sqref="B33"/>
    </sheetView>
  </sheetViews>
  <sheetFormatPr defaultRowHeight="15" x14ac:dyDescent="0.25"/>
  <cols>
    <col min="1" max="1" width="106.28515625" customWidth="1"/>
    <col min="2" max="2" width="19.85546875" customWidth="1"/>
    <col min="3" max="3" width="14.7109375" customWidth="1"/>
  </cols>
  <sheetData>
    <row r="1" spans="1:3" x14ac:dyDescent="0.25">
      <c r="A1" t="s">
        <v>14</v>
      </c>
      <c r="B1" s="1">
        <v>46266</v>
      </c>
    </row>
    <row r="3" spans="1:3" ht="45" x14ac:dyDescent="0.25">
      <c r="A3" s="7" t="s">
        <v>13</v>
      </c>
      <c r="B3" s="6" t="s">
        <v>12</v>
      </c>
      <c r="C3" s="10">
        <f>C5*C6</f>
        <v>0</v>
      </c>
    </row>
    <row r="4" spans="1:3" ht="45" x14ac:dyDescent="0.25">
      <c r="A4" s="7" t="s">
        <v>16</v>
      </c>
      <c r="B4" s="6" t="s">
        <v>15</v>
      </c>
      <c r="C4" s="6">
        <f>C5</f>
        <v>0</v>
      </c>
    </row>
    <row r="5" spans="1:3" ht="45" x14ac:dyDescent="0.25">
      <c r="A5" s="9" t="s">
        <v>1</v>
      </c>
      <c r="B5" s="8" t="s">
        <v>0</v>
      </c>
      <c r="C5" s="8"/>
    </row>
    <row r="6" spans="1:3" ht="45" x14ac:dyDescent="0.25">
      <c r="A6" s="2" t="s">
        <v>6</v>
      </c>
      <c r="B6" s="4" t="s">
        <v>5</v>
      </c>
      <c r="C6" s="5"/>
    </row>
    <row r="7" spans="1:3" ht="45" x14ac:dyDescent="0.25">
      <c r="A7" s="2" t="s">
        <v>10</v>
      </c>
      <c r="B7" s="3" t="s">
        <v>2</v>
      </c>
      <c r="C7" s="11"/>
    </row>
    <row r="8" spans="1:3" ht="75" x14ac:dyDescent="0.25">
      <c r="A8" s="2" t="s">
        <v>11</v>
      </c>
      <c r="B8" s="3" t="s">
        <v>3</v>
      </c>
      <c r="C8" s="3"/>
    </row>
    <row r="9" spans="1:3" ht="45" x14ac:dyDescent="0.25">
      <c r="A9" s="2" t="s">
        <v>7</v>
      </c>
      <c r="B9" s="3" t="s">
        <v>4</v>
      </c>
      <c r="C9" s="3"/>
    </row>
    <row r="10" spans="1:3" ht="45" x14ac:dyDescent="0.25">
      <c r="A10" s="2" t="s">
        <v>9</v>
      </c>
      <c r="B10" s="3" t="s">
        <v>8</v>
      </c>
      <c r="C10" s="3"/>
    </row>
  </sheetData>
  <pageMargins left="0.7" right="0.7" top="0.75" bottom="0.75" header="0.3" footer="0.3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2026</vt:lpstr>
      <vt:lpstr>февраль 2026</vt:lpstr>
      <vt:lpstr>март 2026</vt:lpstr>
      <vt:lpstr>апрель 2026</vt:lpstr>
      <vt:lpstr>май 2026</vt:lpstr>
      <vt:lpstr>июнь 2026</vt:lpstr>
      <vt:lpstr>июль 2026</vt:lpstr>
      <vt:lpstr>август 2026</vt:lpstr>
      <vt:lpstr>сентябрь 2026</vt:lpstr>
      <vt:lpstr>октябрь 2026</vt:lpstr>
      <vt:lpstr>ноябрь 2026</vt:lpstr>
      <vt:lpstr>декабрь 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2026-03-11T11:54:55Z</dcterms:modified>
</cp:coreProperties>
</file>